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d13129b5120fe1/Área de Trabalho/Área de Trabalho/PARB/"/>
    </mc:Choice>
  </mc:AlternateContent>
  <xr:revisionPtr revIDLastSave="0" documentId="8_{29289061-15F3-42F4-8DB5-0ABD966D69C1}" xr6:coauthVersionLast="47" xr6:coauthVersionMax="47" xr10:uidLastSave="{00000000-0000-0000-0000-000000000000}"/>
  <bookViews>
    <workbookView xWindow="-108" yWindow="-108" windowWidth="23256" windowHeight="12456" tabRatio="37" firstSheet="1" activeTab="1" xr2:uid="{9351C4F6-F2FE-4173-9FE6-33AAE3EACEB4}"/>
  </bookViews>
  <sheets>
    <sheet name="PARB" sheetId="1" r:id="rId1"/>
    <sheet name="Resultado PARB" sheetId="2" r:id="rId2"/>
  </sheets>
  <definedNames>
    <definedName name="RESULTADO">PARB!$B$53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4" i="1"/>
  <c r="D43" i="1"/>
  <c r="D42" i="1"/>
  <c r="D40" i="1"/>
  <c r="D38" i="1"/>
  <c r="D37" i="1"/>
  <c r="D32" i="1"/>
  <c r="D31" i="1"/>
  <c r="D30" i="1"/>
  <c r="D29" i="1"/>
  <c r="D28" i="1"/>
  <c r="D27" i="1"/>
  <c r="D26" i="1"/>
  <c r="D16" i="1"/>
  <c r="D15" i="1"/>
  <c r="D14" i="1"/>
  <c r="D12" i="1"/>
  <c r="D10" i="1"/>
  <c r="D8" i="1"/>
  <c r="D45" i="1"/>
  <c r="D39" i="1"/>
  <c r="D41" i="1"/>
  <c r="D25" i="1" l="1"/>
  <c r="D49" i="1"/>
  <c r="D9" i="1"/>
  <c r="D17" i="1"/>
  <c r="D13" i="1"/>
  <c r="D11" i="1"/>
  <c r="D4" i="1"/>
  <c r="D3" i="1"/>
  <c r="C5" i="1" l="1"/>
  <c r="B1" i="2" s="1"/>
  <c r="C21" i="1"/>
  <c r="B2" i="2" s="1"/>
  <c r="C50" i="1"/>
  <c r="B4" i="2" s="1"/>
  <c r="D50" i="1"/>
  <c r="C33" i="1"/>
  <c r="B3" i="2" s="1"/>
  <c r="D21" i="1"/>
  <c r="D33" i="1"/>
  <c r="D5" i="1"/>
  <c r="B6" i="2" l="1"/>
</calcChain>
</file>

<file path=xl/sharedStrings.xml><?xml version="1.0" encoding="utf-8"?>
<sst xmlns="http://schemas.openxmlformats.org/spreadsheetml/2006/main" count="107" uniqueCount="61">
  <si>
    <t>Está estudando para qual Certificação?</t>
  </si>
  <si>
    <t>Não tem</t>
  </si>
  <si>
    <t>CPA-10</t>
  </si>
  <si>
    <t>CPA-20</t>
  </si>
  <si>
    <t>CNPI</t>
  </si>
  <si>
    <t>CGA</t>
  </si>
  <si>
    <t>Ancord</t>
  </si>
  <si>
    <t>CEA</t>
  </si>
  <si>
    <t>CFP</t>
  </si>
  <si>
    <t>CFA</t>
  </si>
  <si>
    <t>Seu Perfil do Linkedin está atualizado?</t>
  </si>
  <si>
    <t>Você está sabendo o que está rolando nos bastidores das áreas em que deseja atuar?</t>
  </si>
  <si>
    <t>Você já conversou com líderes das áreas em que deseja atuar?</t>
  </si>
  <si>
    <t>Você é frequente convidado para eventos de network com pessoas do mercado?</t>
  </si>
  <si>
    <t>Você considera ter pessoas próximas que te auxiliariam com conselhos previamente a uma hipotética entrevista?</t>
  </si>
  <si>
    <t>Você faz parte de alguma comunidade de profissionais de interesses comuns aos seus no MF?</t>
  </si>
  <si>
    <t>Sim</t>
  </si>
  <si>
    <t>Não</t>
  </si>
  <si>
    <t>Já trabalhou em alguma área comercial?</t>
  </si>
  <si>
    <t>Conhece o funcionamento básico das áreas internas de uma IF ligadas ao  mercado de capitais?</t>
  </si>
  <si>
    <t>VEJA O SEU RESULTADO AQUI</t>
  </si>
  <si>
    <t>OBS: RESPONDA SOMENTE OS ESPAÇOS EM AMARELO</t>
  </si>
  <si>
    <t>ENTENDA O RESULTADO COM O NOSSO CONSULTOR AQUI</t>
  </si>
  <si>
    <t>Qual a maior Certificação que você possui?</t>
  </si>
  <si>
    <t>Você recebeu convites recentes para entrevistas nos últimos 30 dias?</t>
  </si>
  <si>
    <t xml:space="preserve">Você tem seu CV cadastrado no site instituições/trabalhe conosco em que sonha atuar?  </t>
  </si>
  <si>
    <t>Você gera conteúdo constantemente no Linkedin? (mínimo 1 por semana)</t>
  </si>
  <si>
    <t xml:space="preserve">Tem conhecimento sobre técnicas de abordagens comercias (gatilhos mentais de negociações)? </t>
  </si>
  <si>
    <t>Tem confiança para montar e apresentar um portfólio de investimentos para o cliente?</t>
  </si>
  <si>
    <t>Entende as diferentes linhas de crédito e como montar uma proposta para o cliente?</t>
  </si>
  <si>
    <t>Tem conhecimento sobre os diferenciais do segmento alta renda em relação ao segmento varejo bancário?</t>
  </si>
  <si>
    <t>Acompanha noticiário local sobre cenário político e econômico?</t>
  </si>
  <si>
    <t>CERTIFICAÇÃO</t>
  </si>
  <si>
    <t>NETWORKING</t>
  </si>
  <si>
    <t>HABILIDADES COMERCIAIS</t>
  </si>
  <si>
    <t>CONHECIMENTO TÉCNICO</t>
  </si>
  <si>
    <t>NOTA FINAL</t>
  </si>
  <si>
    <t>Nota Certificação 
(será gerada automaticamente ao selecionar os campos amarelo acima)</t>
  </si>
  <si>
    <t>1 - Pilar Certificação</t>
  </si>
  <si>
    <t>2 - Pilar Carreira</t>
  </si>
  <si>
    <t>3 - Pilar Habilidades Comerciais</t>
  </si>
  <si>
    <t>4 - Pilar Conhecimento Técnico</t>
  </si>
  <si>
    <t>VOLTAR</t>
  </si>
  <si>
    <t>Conhece profundamente a cultura da instituição dos seus sonhos?</t>
  </si>
  <si>
    <t>Você conversa constantemente com profissionais do segmento Alta Renda?</t>
  </si>
  <si>
    <t>Você fez network com pessoas do segmento Alta Renda nos últimos 30 dias?</t>
  </si>
  <si>
    <t>Você se sente confortável em atender uma pessoa com patrimônio de R$ 2 milhões?</t>
  </si>
  <si>
    <t>Se sente confortável para iniciar uma conversa com foco em captação de recursos?</t>
  </si>
  <si>
    <t>Você tem dificuldades em vendas por telefone?</t>
  </si>
  <si>
    <t>É capaz de criar um planejamento mensal para condução e captação de recursos de um cliente alta renda?</t>
  </si>
  <si>
    <t>Sabe utilizar a técnica de eleição forçada e pauta em uma abordagem comercial?</t>
  </si>
  <si>
    <t>Se um cliente alta renda pede um resgate de 500 mil da carteira, saberia retê-lo?</t>
  </si>
  <si>
    <t>Atualmente possui conhecimento sobre os ciclos de crédito no alta renda?</t>
  </si>
  <si>
    <t>Sente segurança ao fazer uma oferta de crédito com garantia de imóvel para o cliente alta renda?</t>
  </si>
  <si>
    <t>É capaz de explicar com clareza o cenário econômico para o cliente alta renda investidor?</t>
  </si>
  <si>
    <t>Escuta algum Morning Call diário sobre Mercado Financeiro?</t>
  </si>
  <si>
    <t>Sente segurança ao falar de fundos de investimentos multimercados para seu cliente?</t>
  </si>
  <si>
    <t>Conseguiria ofertar um seguro de vida para uma pessoa de 22 anos, sem filhos?</t>
  </si>
  <si>
    <t>Sente confiança ao falar da dedução fiscal que o PGBL proporciona para o cliente Alta Renda?</t>
  </si>
  <si>
    <t>Tem segurança para auxiliar um cliente numa remessa de 20 mil dólares para sua filha no exterior?</t>
  </si>
  <si>
    <r>
      <t xml:space="preserve">Você se sente confortável em abordar um recrutador ou responsável pela vaga no </t>
    </r>
    <r>
      <rPr>
        <sz val="14"/>
        <color theme="1"/>
        <rFont val="Calibri"/>
        <family val="2"/>
        <scheme val="minor"/>
      </rPr>
      <t>Linkedin</t>
    </r>
    <r>
      <rPr>
        <sz val="12"/>
        <color theme="1"/>
        <rFont val="Calibri"/>
        <family val="2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</si>
</sst>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0"/>
      <name val="Calibri Light"/>
      <family val="2"/>
      <scheme val="major"/>
    </font>
    <font>
      <sz val="15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2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name val="Calibri"/>
      <family val="2"/>
      <scheme val="minor"/>
    </font>
    <font>
      <u/>
      <sz val="15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3" borderId="1" xfId="0" applyFont="1" applyFill="1" applyBorder="1"/>
    <xf numFmtId="0" fontId="4" fillId="0" borderId="1" xfId="0" applyFont="1" applyBorder="1"/>
    <xf numFmtId="0" fontId="0" fillId="2" borderId="0" xfId="0" applyFill="1"/>
    <xf numFmtId="0" fontId="5" fillId="2" borderId="0" xfId="0" applyFont="1" applyFill="1"/>
    <xf numFmtId="0" fontId="6" fillId="2" borderId="5" xfId="0" applyFont="1" applyFill="1" applyBorder="1"/>
    <xf numFmtId="0" fontId="6" fillId="2" borderId="4" xfId="0" applyFont="1" applyFill="1" applyBorder="1"/>
    <xf numFmtId="0" fontId="7" fillId="2" borderId="3" xfId="0" applyFont="1" applyFill="1" applyBorder="1"/>
    <xf numFmtId="0" fontId="6" fillId="2" borderId="0" xfId="0" applyFont="1" applyFill="1"/>
    <xf numFmtId="2" fontId="8" fillId="3" borderId="6" xfId="0" applyNumberFormat="1" applyFont="1" applyFill="1" applyBorder="1"/>
    <xf numFmtId="0" fontId="9" fillId="2" borderId="3" xfId="0" applyFont="1" applyFill="1" applyBorder="1"/>
    <xf numFmtId="0" fontId="9" fillId="2" borderId="8" xfId="0" applyFont="1" applyFill="1" applyBorder="1"/>
    <xf numFmtId="0" fontId="9" fillId="2" borderId="7" xfId="0" applyFont="1" applyFill="1" applyBorder="1"/>
    <xf numFmtId="0" fontId="9" fillId="2" borderId="5" xfId="0" applyFont="1" applyFill="1" applyBorder="1"/>
    <xf numFmtId="0" fontId="0" fillId="4" borderId="0" xfId="0" applyFill="1"/>
    <xf numFmtId="0" fontId="5" fillId="4" borderId="0" xfId="0" applyFont="1" applyFill="1"/>
    <xf numFmtId="0" fontId="3" fillId="0" borderId="1" xfId="0" applyFont="1" applyBorder="1"/>
    <xf numFmtId="0" fontId="3" fillId="0" borderId="2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4" borderId="0" xfId="0" applyFont="1" applyFill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right" wrapText="1"/>
    </xf>
    <xf numFmtId="164" fontId="16" fillId="5" borderId="1" xfId="0" applyNumberFormat="1" applyFont="1" applyFill="1" applyBorder="1"/>
    <xf numFmtId="0" fontId="17" fillId="0" borderId="1" xfId="0" applyFont="1" applyBorder="1"/>
    <xf numFmtId="0" fontId="18" fillId="2" borderId="0" xfId="1" applyFont="1" applyFill="1"/>
    <xf numFmtId="0" fontId="19" fillId="4" borderId="0" xfId="0" applyFont="1" applyFill="1"/>
    <xf numFmtId="0" fontId="4" fillId="4" borderId="0" xfId="0" applyFont="1" applyFill="1"/>
    <xf numFmtId="0" fontId="21" fillId="4" borderId="0" xfId="0" applyFont="1" applyFill="1"/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0" fillId="3" borderId="0" xfId="1" applyFont="1" applyFill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22" fillId="3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/>
              <a:t>VEJA SUAS NOTAS NOS PILARES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2665181885671864E-2"/>
          <c:y val="0.30914841849148417"/>
          <c:w val="0.93466963622865629"/>
          <c:h val="0.471054275149912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'Resultado PARB'!$A$1:$A$4</c:f>
              <c:strCache>
                <c:ptCount val="4"/>
                <c:pt idx="0">
                  <c:v>CERTIFICAÇÃO</c:v>
                </c:pt>
                <c:pt idx="1">
                  <c:v>NETWORKING</c:v>
                </c:pt>
                <c:pt idx="2">
                  <c:v>HABILIDADES COMERCIAIS</c:v>
                </c:pt>
                <c:pt idx="3">
                  <c:v>CONHECIMENTO TÉCNICO</c:v>
                </c:pt>
              </c:strCache>
            </c:strRef>
          </c:cat>
          <c:val>
            <c:numRef>
              <c:f>'Resultado PARB'!$B$1:$B$4</c:f>
              <c:numCache>
                <c:formatCode>General</c:formatCode>
                <c:ptCount val="4"/>
                <c:pt idx="0">
                  <c:v>5.5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7-452F-8B3E-A9ECDB61CD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2672552"/>
        <c:axId val="772690192"/>
      </c:barChart>
      <c:catAx>
        <c:axId val="77267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2690192"/>
        <c:crosses val="autoZero"/>
        <c:auto val="1"/>
        <c:lblAlgn val="ctr"/>
        <c:lblOffset val="100"/>
        <c:noMultiLvlLbl val="0"/>
      </c:catAx>
      <c:valAx>
        <c:axId val="772690192"/>
        <c:scaling>
          <c:orientation val="minMax"/>
          <c:max val="10"/>
        </c:scaling>
        <c:delete val="1"/>
        <c:axPos val="l"/>
        <c:numFmt formatCode="General" sourceLinked="1"/>
        <c:majorTickMark val="none"/>
        <c:minorTickMark val="none"/>
        <c:tickLblPos val="nextTo"/>
        <c:crossAx val="77267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Gaps</a:t>
            </a:r>
            <a:r>
              <a:rPr lang="pt-BR" baseline="0"/>
              <a:t> para Alta Renda </a:t>
            </a:r>
            <a:r>
              <a:rPr lang="pt-BR" sz="1500" baseline="0"/>
              <a:t>(Abaixo de 25%)</a:t>
            </a:r>
            <a:endParaRPr lang="pt-BR" sz="1500"/>
          </a:p>
        </c:rich>
      </c:tx>
      <c:layout>
        <c:manualLayout>
          <c:xMode val="edge"/>
          <c:yMode val="edge"/>
          <c:x val="0.156672906452731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934630812657853E-2"/>
          <c:y val="0.22046596436080143"/>
          <c:w val="0.40006259594909127"/>
          <c:h val="0.779534035639198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FE-4824-8A92-9BE22E409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FE-4824-8A92-9BE22E409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FE-4824-8A92-9BE22E4091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FE-4824-8A92-9BE22E4091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 PARB'!$A$1:$A$4</c:f>
              <c:strCache>
                <c:ptCount val="4"/>
                <c:pt idx="0">
                  <c:v>CERTIFICAÇÃO</c:v>
                </c:pt>
                <c:pt idx="1">
                  <c:v>NETWORKING</c:v>
                </c:pt>
                <c:pt idx="2">
                  <c:v>HABILIDADES COMERCIAIS</c:v>
                </c:pt>
                <c:pt idx="3">
                  <c:v>CONHECIMENTO TÉCNICO</c:v>
                </c:pt>
              </c:strCache>
            </c:strRef>
          </c:cat>
          <c:val>
            <c:numRef>
              <c:f>'Resultado PARB'!$B$1:$B$4</c:f>
              <c:numCache>
                <c:formatCode>General</c:formatCode>
                <c:ptCount val="4"/>
                <c:pt idx="0">
                  <c:v>5.5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B-4C1B-AF88-39F34FA952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393205566285348"/>
          <c:y val="0.43008469587953357"/>
          <c:w val="0.3350616550289704"/>
          <c:h val="0.3750024606308709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</xdr:row>
      <xdr:rowOff>19050</xdr:rowOff>
    </xdr:from>
    <xdr:to>
      <xdr:col>8</xdr:col>
      <xdr:colOff>180975</xdr:colOff>
      <xdr:row>13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F8C173-2F74-0EFF-4429-C31531244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352426</xdr:colOff>
      <xdr:row>1</xdr:row>
      <xdr:rowOff>9525</xdr:rowOff>
    </xdr:from>
    <xdr:to>
      <xdr:col>16</xdr:col>
      <xdr:colOff>523876</xdr:colOff>
      <xdr:row>12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F6BA73-8C1F-D05D-7E0B-67CAA908E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</xdr:colOff>
      <xdr:row>15</xdr:row>
      <xdr:rowOff>38100</xdr:rowOff>
    </xdr:from>
    <xdr:to>
      <xdr:col>14</xdr:col>
      <xdr:colOff>142875</xdr:colOff>
      <xdr:row>17</xdr:row>
      <xdr:rowOff>28575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DF87DDF9-9D09-F6F1-703A-1156681A2C08}"/>
            </a:ext>
          </a:extLst>
        </xdr:cNvPr>
        <xdr:cNvSpPr/>
      </xdr:nvSpPr>
      <xdr:spPr>
        <a:xfrm rot="10800000">
          <a:off x="9315450" y="3067050"/>
          <a:ext cx="666750" cy="381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hare.hsforms.com/1jKAEl8xnSyuZQm5EAusMAwnpil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C80D-C5CC-40A0-93D5-39C5DBA65E8A}">
  <dimension ref="B1:Q55"/>
  <sheetViews>
    <sheetView showGridLines="0" showRowColHeaders="0" zoomScale="80" zoomScaleNormal="80" workbookViewId="0">
      <selection activeCell="B53" sqref="B53:D53"/>
    </sheetView>
  </sheetViews>
  <sheetFormatPr defaultColWidth="9.109375" defaultRowHeight="14.4" zeroHeight="1" x14ac:dyDescent="0.3"/>
  <cols>
    <col min="1" max="1" width="9.109375" style="14"/>
    <col min="2" max="2" width="106.33203125" style="14" customWidth="1"/>
    <col min="3" max="3" width="10.5546875" style="14" customWidth="1"/>
    <col min="4" max="4" width="9.109375" style="21" hidden="1" customWidth="1"/>
    <col min="5" max="5" width="2.33203125" style="15" customWidth="1"/>
    <col min="6" max="6" width="9.109375" style="28" customWidth="1"/>
    <col min="7" max="8" width="9.109375" style="28" hidden="1" customWidth="1"/>
    <col min="9" max="9" width="9.109375" style="28" customWidth="1"/>
    <col min="10" max="10" width="9.109375" style="30" customWidth="1"/>
    <col min="11" max="11" width="8.5546875" style="14" customWidth="1"/>
    <col min="12" max="12" width="0.109375" style="14" customWidth="1"/>
    <col min="13" max="13" width="9.109375" style="14"/>
    <col min="14" max="14" width="2.5546875" style="14" customWidth="1"/>
    <col min="15" max="15" width="9.109375" style="14"/>
    <col min="16" max="16" width="1.33203125" style="14" customWidth="1"/>
    <col min="17" max="17" width="14" style="14" customWidth="1"/>
    <col min="18" max="16384" width="9.109375" style="14"/>
  </cols>
  <sheetData>
    <row r="1" spans="2:17" x14ac:dyDescent="0.3"/>
    <row r="2" spans="2:17" ht="18" x14ac:dyDescent="0.35">
      <c r="B2" s="35" t="s">
        <v>38</v>
      </c>
      <c r="C2" s="35"/>
      <c r="D2" s="35"/>
    </row>
    <row r="3" spans="2:17" ht="20.25" customHeight="1" x14ac:dyDescent="0.3">
      <c r="B3" s="17" t="s">
        <v>23</v>
      </c>
      <c r="C3" s="31" t="s">
        <v>3</v>
      </c>
      <c r="D3" s="18">
        <f>IF(C3=G5,H5,IF(C3=G3,H3,IF(C3=G4,H4,IF(C3=G5,H5,IF(C3=G6,H6,IF(C3=G7,H7,IF(C3=G8,H8,IF(C3=G8,H8,IF(C3=G9,H9,IF(C3=G10,H10,IF(C3=G11,H11)))))))))))</f>
        <v>5</v>
      </c>
      <c r="G3" s="29" t="s">
        <v>1</v>
      </c>
      <c r="H3" s="29">
        <v>0</v>
      </c>
      <c r="J3" s="30" t="s">
        <v>16</v>
      </c>
      <c r="M3" s="34" t="s">
        <v>21</v>
      </c>
      <c r="N3" s="34"/>
      <c r="O3" s="34"/>
      <c r="P3" s="34"/>
      <c r="Q3" s="34"/>
    </row>
    <row r="4" spans="2:17" ht="20.25" customHeight="1" x14ac:dyDescent="0.3">
      <c r="B4" s="16" t="s">
        <v>0</v>
      </c>
      <c r="C4" s="32" t="s">
        <v>4</v>
      </c>
      <c r="D4" s="19">
        <f>IF(C4=G13,H13,IF(C4=G14,H14,IF(C4=G15,H15,IF(C4=G16,H16,IF(C4=G17,H17,IF(C4=G18,H18,IF(C4=G19,H19)))))))</f>
        <v>0.5</v>
      </c>
      <c r="G4" s="29" t="s">
        <v>2</v>
      </c>
      <c r="H4" s="29">
        <v>3</v>
      </c>
      <c r="J4" s="30" t="s">
        <v>17</v>
      </c>
      <c r="M4" s="34"/>
      <c r="N4" s="34"/>
      <c r="O4" s="34"/>
      <c r="P4" s="34"/>
      <c r="Q4" s="34"/>
    </row>
    <row r="5" spans="2:17" ht="38.25" hidden="1" customHeight="1" x14ac:dyDescent="0.35">
      <c r="B5" s="24" t="s">
        <v>37</v>
      </c>
      <c r="C5" s="25">
        <f>SUM(D3:D4)</f>
        <v>5.5</v>
      </c>
      <c r="D5" s="20">
        <f>SUM(D3:D4)</f>
        <v>5.5</v>
      </c>
      <c r="G5" s="29" t="s">
        <v>3</v>
      </c>
      <c r="H5" s="29">
        <v>5</v>
      </c>
      <c r="M5" s="34"/>
      <c r="N5" s="34"/>
      <c r="O5" s="34"/>
      <c r="P5" s="34"/>
      <c r="Q5" s="34"/>
    </row>
    <row r="6" spans="2:17" x14ac:dyDescent="0.3">
      <c r="G6" s="29" t="s">
        <v>4</v>
      </c>
      <c r="H6" s="29">
        <v>6</v>
      </c>
      <c r="M6" s="34"/>
      <c r="N6" s="34"/>
      <c r="O6" s="34"/>
      <c r="P6" s="34"/>
      <c r="Q6" s="34"/>
    </row>
    <row r="7" spans="2:17" ht="18" x14ac:dyDescent="0.35">
      <c r="B7" s="35" t="s">
        <v>39</v>
      </c>
      <c r="C7" s="35"/>
      <c r="D7" s="35"/>
      <c r="G7" s="29" t="s">
        <v>5</v>
      </c>
      <c r="H7" s="29">
        <v>6</v>
      </c>
    </row>
    <row r="8" spans="2:17" ht="20.25" customHeight="1" x14ac:dyDescent="0.3">
      <c r="B8" s="16" t="s">
        <v>10</v>
      </c>
      <c r="C8" s="32" t="s">
        <v>16</v>
      </c>
      <c r="D8" s="22">
        <f>IF(C8="Sim",2,0)</f>
        <v>2</v>
      </c>
      <c r="G8" s="29" t="s">
        <v>6</v>
      </c>
      <c r="H8" s="29">
        <v>6</v>
      </c>
    </row>
    <row r="9" spans="2:17" ht="20.25" customHeight="1" x14ac:dyDescent="0.3">
      <c r="B9" s="16" t="s">
        <v>26</v>
      </c>
      <c r="C9" s="32" t="s">
        <v>16</v>
      </c>
      <c r="D9" s="22">
        <f>IF(C9="Sim",1.5,0)</f>
        <v>1.5</v>
      </c>
      <c r="G9" s="29" t="s">
        <v>7</v>
      </c>
      <c r="H9" s="29">
        <v>7</v>
      </c>
    </row>
    <row r="10" spans="2:17" ht="20.25" customHeight="1" x14ac:dyDescent="0.3">
      <c r="B10" s="16" t="s">
        <v>43</v>
      </c>
      <c r="C10" s="32" t="s">
        <v>17</v>
      </c>
      <c r="D10" s="22">
        <f>IF(C10="Sim",0.5,0)</f>
        <v>0</v>
      </c>
      <c r="G10" s="29" t="s">
        <v>8</v>
      </c>
      <c r="H10" s="29">
        <v>8.5</v>
      </c>
    </row>
    <row r="11" spans="2:17" ht="20.25" customHeight="1" x14ac:dyDescent="0.3">
      <c r="B11" s="16" t="s">
        <v>44</v>
      </c>
      <c r="C11" s="32" t="s">
        <v>16</v>
      </c>
      <c r="D11" s="22">
        <f>IF(C11="Sim",1,0)</f>
        <v>1</v>
      </c>
      <c r="G11" s="29" t="s">
        <v>9</v>
      </c>
      <c r="H11" s="29">
        <v>10</v>
      </c>
    </row>
    <row r="12" spans="2:17" ht="20.25" customHeight="1" x14ac:dyDescent="0.3">
      <c r="B12" s="16" t="s">
        <v>45</v>
      </c>
      <c r="C12" s="32" t="s">
        <v>17</v>
      </c>
      <c r="D12" s="22">
        <f>IF(C12="Sim",0.5,0)</f>
        <v>0</v>
      </c>
      <c r="G12" s="29"/>
      <c r="H12" s="29"/>
    </row>
    <row r="13" spans="2:17" ht="20.25" customHeight="1" x14ac:dyDescent="0.3">
      <c r="B13" s="16" t="s">
        <v>24</v>
      </c>
      <c r="C13" s="32" t="s">
        <v>16</v>
      </c>
      <c r="D13" s="22">
        <f>IF(C13="Sim",1,0)</f>
        <v>1</v>
      </c>
      <c r="G13" s="29" t="s">
        <v>2</v>
      </c>
      <c r="H13" s="29">
        <v>0.5</v>
      </c>
    </row>
    <row r="14" spans="2:17" ht="20.25" customHeight="1" x14ac:dyDescent="0.3">
      <c r="B14" s="16" t="s">
        <v>11</v>
      </c>
      <c r="C14" s="32" t="s">
        <v>16</v>
      </c>
      <c r="D14" s="22">
        <f>IF(C14="Sim",1,0)</f>
        <v>1</v>
      </c>
      <c r="G14" s="29" t="s">
        <v>3</v>
      </c>
      <c r="H14" s="29">
        <v>0.5</v>
      </c>
    </row>
    <row r="15" spans="2:17" ht="20.25" customHeight="1" x14ac:dyDescent="0.3">
      <c r="B15" s="16" t="s">
        <v>12</v>
      </c>
      <c r="C15" s="32" t="s">
        <v>16</v>
      </c>
      <c r="D15" s="22">
        <f>IF(C15="Sim",1,0)</f>
        <v>1</v>
      </c>
      <c r="G15" s="29" t="s">
        <v>4</v>
      </c>
      <c r="H15" s="29">
        <v>0.5</v>
      </c>
    </row>
    <row r="16" spans="2:17" ht="20.25" customHeight="1" x14ac:dyDescent="0.35">
      <c r="B16" s="16" t="s">
        <v>60</v>
      </c>
      <c r="C16" s="32" t="s">
        <v>16</v>
      </c>
      <c r="D16" s="22">
        <f>IF(C16="Sim",1,0)</f>
        <v>1</v>
      </c>
      <c r="G16" s="29" t="s">
        <v>5</v>
      </c>
      <c r="H16" s="29">
        <v>0.5</v>
      </c>
    </row>
    <row r="17" spans="2:8" ht="20.25" customHeight="1" x14ac:dyDescent="0.3">
      <c r="B17" s="16" t="s">
        <v>25</v>
      </c>
      <c r="C17" s="32" t="s">
        <v>16</v>
      </c>
      <c r="D17" s="22">
        <f>IF(C17="Sim",0.5,0)</f>
        <v>0.5</v>
      </c>
      <c r="G17" s="29" t="s">
        <v>7</v>
      </c>
      <c r="H17" s="29">
        <v>1</v>
      </c>
    </row>
    <row r="18" spans="2:8" hidden="1" x14ac:dyDescent="0.3">
      <c r="B18" s="2" t="s">
        <v>13</v>
      </c>
      <c r="C18" s="1" t="s">
        <v>16</v>
      </c>
      <c r="D18" s="22"/>
      <c r="G18" s="29" t="s">
        <v>8</v>
      </c>
      <c r="H18" s="29">
        <v>1</v>
      </c>
    </row>
    <row r="19" spans="2:8" hidden="1" x14ac:dyDescent="0.3">
      <c r="B19" s="2" t="s">
        <v>14</v>
      </c>
      <c r="C19" s="1" t="s">
        <v>16</v>
      </c>
      <c r="D19" s="22"/>
      <c r="G19" s="29" t="s">
        <v>9</v>
      </c>
      <c r="H19" s="29">
        <v>1</v>
      </c>
    </row>
    <row r="20" spans="2:8" hidden="1" x14ac:dyDescent="0.3">
      <c r="B20" s="2" t="s">
        <v>15</v>
      </c>
      <c r="C20" s="1" t="s">
        <v>16</v>
      </c>
      <c r="D20" s="22"/>
    </row>
    <row r="21" spans="2:8" ht="38.25" hidden="1" customHeight="1" x14ac:dyDescent="0.65">
      <c r="B21" s="24" t="s">
        <v>37</v>
      </c>
      <c r="C21" s="25">
        <f>SUM(D8:D20)</f>
        <v>9</v>
      </c>
      <c r="D21" s="23">
        <f>SUM(D8:D20)</f>
        <v>9</v>
      </c>
    </row>
    <row r="22" spans="2:8" x14ac:dyDescent="0.3"/>
    <row r="23" spans="2:8" x14ac:dyDescent="0.3"/>
    <row r="24" spans="2:8" ht="18" x14ac:dyDescent="0.35">
      <c r="B24" s="35" t="s">
        <v>40</v>
      </c>
      <c r="C24" s="35"/>
      <c r="D24" s="35"/>
    </row>
    <row r="25" spans="2:8" ht="20.25" customHeight="1" x14ac:dyDescent="0.3">
      <c r="B25" s="16" t="s">
        <v>46</v>
      </c>
      <c r="C25" s="32" t="s">
        <v>16</v>
      </c>
      <c r="D25" s="22">
        <f>IF(C25="Sim",2,0)</f>
        <v>2</v>
      </c>
    </row>
    <row r="26" spans="2:8" ht="20.25" customHeight="1" x14ac:dyDescent="0.3">
      <c r="B26" s="16" t="s">
        <v>18</v>
      </c>
      <c r="C26" s="32" t="s">
        <v>17</v>
      </c>
      <c r="D26" s="22">
        <f>IF(C26="Sim",2,0)</f>
        <v>0</v>
      </c>
    </row>
    <row r="27" spans="2:8" ht="20.25" customHeight="1" x14ac:dyDescent="0.3">
      <c r="B27" s="16" t="s">
        <v>47</v>
      </c>
      <c r="C27" s="32" t="s">
        <v>17</v>
      </c>
      <c r="D27" s="22">
        <f>IF(C27="Sim",1,0)</f>
        <v>0</v>
      </c>
    </row>
    <row r="28" spans="2:8" ht="20.25" customHeight="1" x14ac:dyDescent="0.3">
      <c r="B28" s="16" t="s">
        <v>27</v>
      </c>
      <c r="C28" s="32" t="s">
        <v>17</v>
      </c>
      <c r="D28" s="22">
        <f>IF(C28="Sim",1.5,0)</f>
        <v>0</v>
      </c>
    </row>
    <row r="29" spans="2:8" ht="20.25" customHeight="1" x14ac:dyDescent="0.3">
      <c r="B29" s="16" t="s">
        <v>48</v>
      </c>
      <c r="C29" s="32" t="s">
        <v>16</v>
      </c>
      <c r="D29" s="22">
        <f>IF(C29="Não",0.5,0)</f>
        <v>0</v>
      </c>
    </row>
    <row r="30" spans="2:8" ht="20.25" customHeight="1" x14ac:dyDescent="0.3">
      <c r="B30" s="16" t="s">
        <v>49</v>
      </c>
      <c r="C30" s="32" t="s">
        <v>16</v>
      </c>
      <c r="D30" s="22">
        <f>IF(C30="Sim",1,0)</f>
        <v>1</v>
      </c>
    </row>
    <row r="31" spans="2:8" ht="20.25" customHeight="1" x14ac:dyDescent="0.3">
      <c r="B31" s="16" t="s">
        <v>50</v>
      </c>
      <c r="C31" s="32" t="s">
        <v>16</v>
      </c>
      <c r="D31" s="22">
        <f>IF(C31="Sim",0.5,0)</f>
        <v>0.5</v>
      </c>
    </row>
    <row r="32" spans="2:8" ht="20.25" customHeight="1" x14ac:dyDescent="0.3">
      <c r="B32" s="16" t="s">
        <v>51</v>
      </c>
      <c r="C32" s="32" t="s">
        <v>17</v>
      </c>
      <c r="D32" s="22">
        <f>IF(C32="Não",1.5,0)</f>
        <v>1.5</v>
      </c>
    </row>
    <row r="33" spans="2:4" ht="37.5" hidden="1" customHeight="1" x14ac:dyDescent="0.65">
      <c r="B33" s="24" t="s">
        <v>37</v>
      </c>
      <c r="C33" s="25">
        <f>SUM(D25:D32)</f>
        <v>5</v>
      </c>
      <c r="D33" s="23">
        <f>SUM(D25:D32)</f>
        <v>5</v>
      </c>
    </row>
    <row r="34" spans="2:4" x14ac:dyDescent="0.3"/>
    <row r="35" spans="2:4" x14ac:dyDescent="0.3"/>
    <row r="36" spans="2:4" ht="18" x14ac:dyDescent="0.35">
      <c r="B36" s="35" t="s">
        <v>41</v>
      </c>
      <c r="C36" s="35"/>
      <c r="D36" s="35"/>
    </row>
    <row r="37" spans="2:4" ht="20.25" customHeight="1" x14ac:dyDescent="0.3">
      <c r="B37" s="16" t="s">
        <v>52</v>
      </c>
      <c r="C37" s="32" t="s">
        <v>16</v>
      </c>
      <c r="D37" s="22">
        <f>IF(C37="Sim",1,0)</f>
        <v>1</v>
      </c>
    </row>
    <row r="38" spans="2:4" ht="20.25" customHeight="1" x14ac:dyDescent="0.3">
      <c r="B38" s="16" t="s">
        <v>53</v>
      </c>
      <c r="C38" s="32" t="s">
        <v>16</v>
      </c>
      <c r="D38" s="22">
        <f>IF(C38="Sim",1,0)</f>
        <v>1</v>
      </c>
    </row>
    <row r="39" spans="2:4" ht="20.25" customHeight="1" x14ac:dyDescent="0.3">
      <c r="B39" s="16" t="s">
        <v>54</v>
      </c>
      <c r="C39" s="32" t="s">
        <v>16</v>
      </c>
      <c r="D39" s="22">
        <f>IF(C39="Sim",1,0)</f>
        <v>1</v>
      </c>
    </row>
    <row r="40" spans="2:4" ht="20.25" customHeight="1" x14ac:dyDescent="0.3">
      <c r="B40" s="16" t="s">
        <v>28</v>
      </c>
      <c r="C40" s="32" t="s">
        <v>16</v>
      </c>
      <c r="D40" s="22">
        <f>IF(C40="Sim",1,0)</f>
        <v>1</v>
      </c>
    </row>
    <row r="41" spans="2:4" ht="20.25" customHeight="1" x14ac:dyDescent="0.3">
      <c r="B41" s="16" t="s">
        <v>55</v>
      </c>
      <c r="C41" s="32" t="s">
        <v>16</v>
      </c>
      <c r="D41" s="22">
        <f>IF(C41="Sim",0.5,0)</f>
        <v>0.5</v>
      </c>
    </row>
    <row r="42" spans="2:4" ht="20.25" customHeight="1" x14ac:dyDescent="0.3">
      <c r="B42" s="16" t="s">
        <v>56</v>
      </c>
      <c r="C42" s="32" t="s">
        <v>16</v>
      </c>
      <c r="D42" s="22">
        <f>IF(C42="Sim",1,0)</f>
        <v>1</v>
      </c>
    </row>
    <row r="43" spans="2:4" ht="20.25" customHeight="1" x14ac:dyDescent="0.3">
      <c r="B43" s="26" t="s">
        <v>57</v>
      </c>
      <c r="C43" s="32" t="s">
        <v>16</v>
      </c>
      <c r="D43" s="22">
        <f>IF(C43="Sim",0.5,0)</f>
        <v>0.5</v>
      </c>
    </row>
    <row r="44" spans="2:4" ht="20.25" customHeight="1" x14ac:dyDescent="0.3">
      <c r="B44" s="16" t="s">
        <v>58</v>
      </c>
      <c r="C44" s="32" t="s">
        <v>16</v>
      </c>
      <c r="D44" s="22">
        <f>IF(C44="Sim",0.5,0)</f>
        <v>0.5</v>
      </c>
    </row>
    <row r="45" spans="2:4" ht="20.25" customHeight="1" x14ac:dyDescent="0.3">
      <c r="B45" s="16" t="s">
        <v>29</v>
      </c>
      <c r="C45" s="32" t="s">
        <v>16</v>
      </c>
      <c r="D45" s="22">
        <f>IF(C45="Sim",1,0)</f>
        <v>1</v>
      </c>
    </row>
    <row r="46" spans="2:4" ht="20.25" customHeight="1" x14ac:dyDescent="0.3">
      <c r="B46" s="16" t="s">
        <v>30</v>
      </c>
      <c r="C46" s="32" t="s">
        <v>16</v>
      </c>
      <c r="D46" s="22">
        <f>IF(C46="Sim",0.5,0)</f>
        <v>0.5</v>
      </c>
    </row>
    <row r="47" spans="2:4" ht="20.25" customHeight="1" x14ac:dyDescent="0.3">
      <c r="B47" s="16" t="s">
        <v>31</v>
      </c>
      <c r="C47" s="32" t="s">
        <v>16</v>
      </c>
      <c r="D47" s="22">
        <f>IF(C47="Sim",1,0)</f>
        <v>1</v>
      </c>
    </row>
    <row r="48" spans="2:4" ht="20.25" customHeight="1" x14ac:dyDescent="0.3">
      <c r="B48" s="16" t="s">
        <v>59</v>
      </c>
      <c r="C48" s="32" t="s">
        <v>17</v>
      </c>
      <c r="D48" s="22">
        <f>IF(C48="Não",1,0)</f>
        <v>1</v>
      </c>
    </row>
    <row r="49" spans="2:4" ht="13.5" hidden="1" customHeight="1" x14ac:dyDescent="0.3">
      <c r="B49" s="2" t="s">
        <v>19</v>
      </c>
      <c r="C49" s="1" t="s">
        <v>16</v>
      </c>
      <c r="D49" s="22">
        <f>IF(C49="Sim",0,0)</f>
        <v>0</v>
      </c>
    </row>
    <row r="50" spans="2:4" ht="37.5" hidden="1" customHeight="1" x14ac:dyDescent="0.65">
      <c r="B50" s="24" t="s">
        <v>37</v>
      </c>
      <c r="C50" s="25">
        <f>SUM(D37:D49)</f>
        <v>10</v>
      </c>
      <c r="D50" s="23">
        <f>SUM(D37:D49)</f>
        <v>10</v>
      </c>
    </row>
    <row r="51" spans="2:4" x14ac:dyDescent="0.3"/>
    <row r="52" spans="2:4" x14ac:dyDescent="0.3"/>
    <row r="53" spans="2:4" ht="31.2" x14ac:dyDescent="0.6">
      <c r="B53" s="33" t="s">
        <v>20</v>
      </c>
      <c r="C53" s="33"/>
      <c r="D53" s="33"/>
    </row>
    <row r="54" spans="2:4" x14ac:dyDescent="0.3"/>
    <row r="55" spans="2:4" x14ac:dyDescent="0.3"/>
  </sheetData>
  <sheetProtection algorithmName="SHA-512" hashValue="MYObxnd0bZN2938QmoTa6CWiTIILmOcasw0rJkgvej7AVquyIIVvaQCxmAhTKTd4mEfr0dyHL1hDp2Muhkm/AQ==" saltValue="0o92eic/DkKDFdWijjMMkw==" spinCount="100000" sheet="1" objects="1" scenarios="1" selectLockedCells="1"/>
  <mergeCells count="6">
    <mergeCell ref="B53:D53"/>
    <mergeCell ref="M3:Q6"/>
    <mergeCell ref="B2:D2"/>
    <mergeCell ref="B7:D7"/>
    <mergeCell ref="B24:D24"/>
    <mergeCell ref="B36:D36"/>
  </mergeCells>
  <dataValidations count="3">
    <dataValidation type="list" allowBlank="1" showInputMessage="1" showErrorMessage="1" sqref="C3" xr:uid="{CCC9F5EC-B4C7-4B7B-8586-A16347873A3A}">
      <formula1>$G$3:$G$11</formula1>
    </dataValidation>
    <dataValidation type="list" allowBlank="1" showInputMessage="1" showErrorMessage="1" sqref="C4" xr:uid="{052C6AD3-5343-4EA1-BA75-14AB975A6621}">
      <formula1>$G$13:$G$19</formula1>
    </dataValidation>
    <dataValidation type="list" allowBlank="1" showInputMessage="1" showErrorMessage="1" sqref="C8:C20 C25:C32 C37:C49" xr:uid="{1EB0528E-8C4D-4862-B53E-0E1C0472F038}">
      <formula1>$J$3:$J$4</formula1>
    </dataValidation>
  </dataValidations>
  <hyperlinks>
    <hyperlink ref="B53" location="RESULTADO" display="VEJA O SEU RESULTADO AQUI" xr:uid="{328C1F81-77C5-475F-8309-310483D085D1}"/>
    <hyperlink ref="B53:D53" location="'Resultado PARB'!A1" display="VEJA O SEU RESULTADO AQUI" xr:uid="{222D2996-D606-412B-A4F2-4BAAD03F74AF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B9B7-EB32-4D78-A8D7-FBEA139EA05A}">
  <dimension ref="A1:Q21"/>
  <sheetViews>
    <sheetView tabSelected="1" workbookViewId="0"/>
  </sheetViews>
  <sheetFormatPr defaultColWidth="9.109375" defaultRowHeight="14.4" x14ac:dyDescent="0.3"/>
  <cols>
    <col min="1" max="1" width="31.5546875" style="3" bestFit="1" customWidth="1"/>
    <col min="2" max="2" width="6.33203125" style="3" bestFit="1" customWidth="1"/>
    <col min="3" max="16384" width="9.109375" style="3"/>
  </cols>
  <sheetData>
    <row r="1" spans="1:2" ht="18" x14ac:dyDescent="0.35">
      <c r="A1" s="10" t="s">
        <v>32</v>
      </c>
      <c r="B1" s="11">
        <f>PARB!C5</f>
        <v>5.5</v>
      </c>
    </row>
    <row r="2" spans="1:2" ht="18" x14ac:dyDescent="0.35">
      <c r="A2" s="10" t="s">
        <v>33</v>
      </c>
      <c r="B2" s="10">
        <f>PARB!C21</f>
        <v>9</v>
      </c>
    </row>
    <row r="3" spans="1:2" ht="18" x14ac:dyDescent="0.35">
      <c r="A3" s="12" t="s">
        <v>34</v>
      </c>
      <c r="B3" s="13">
        <f>PARB!C33</f>
        <v>5</v>
      </c>
    </row>
    <row r="4" spans="1:2" ht="18" x14ac:dyDescent="0.35">
      <c r="A4" s="12" t="s">
        <v>35</v>
      </c>
      <c r="B4" s="10">
        <f>PARB!C50</f>
        <v>10</v>
      </c>
    </row>
    <row r="5" spans="1:2" ht="19.8" x14ac:dyDescent="0.4">
      <c r="A5" s="6"/>
      <c r="B5" s="5"/>
    </row>
    <row r="6" spans="1:2" ht="19.8" x14ac:dyDescent="0.4">
      <c r="A6" s="7" t="s">
        <v>36</v>
      </c>
      <c r="B6" s="9">
        <f>SUM(B1:B4)/4</f>
        <v>7.375</v>
      </c>
    </row>
    <row r="7" spans="1:2" ht="19.8" x14ac:dyDescent="0.4">
      <c r="A7" s="8"/>
      <c r="B7" s="8"/>
    </row>
    <row r="8" spans="1:2" x14ac:dyDescent="0.3">
      <c r="A8" s="4"/>
      <c r="B8" s="4"/>
    </row>
    <row r="14" spans="1:2" ht="7.5" customHeight="1" x14ac:dyDescent="0.3"/>
    <row r="15" spans="1:2" ht="7.5" customHeight="1" x14ac:dyDescent="0.3"/>
    <row r="16" spans="1:2" ht="7.5" customHeight="1" x14ac:dyDescent="0.3"/>
    <row r="17" spans="3:17" ht="23.25" customHeight="1" x14ac:dyDescent="0.3">
      <c r="C17" s="36" t="s">
        <v>22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7" x14ac:dyDescent="0.3">
      <c r="Q18" s="4"/>
    </row>
    <row r="19" spans="3:17" x14ac:dyDescent="0.3">
      <c r="Q19" s="4"/>
    </row>
    <row r="20" spans="3:17" ht="19.8" x14ac:dyDescent="0.4">
      <c r="Q20" s="27" t="s">
        <v>42</v>
      </c>
    </row>
    <row r="21" spans="3:17" x14ac:dyDescent="0.3">
      <c r="Q21" s="4"/>
    </row>
  </sheetData>
  <mergeCells count="1">
    <mergeCell ref="C17:M17"/>
  </mergeCells>
  <hyperlinks>
    <hyperlink ref="Q20" location="PARB!A1" display="VOLTAR" xr:uid="{84CB830C-43AB-44D5-9E50-301760312C49}"/>
    <hyperlink ref="C17:M17" r:id="rId1" display="ENTENDA O RESULTADO COM O NOSSO CONSULTOR AQUI" xr:uid="{797BE179-0283-46DF-B528-281187B6D0FF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PARB</vt:lpstr>
      <vt:lpstr>Resultado PARB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Eu  me Banco</cp:lastModifiedBy>
  <dcterms:created xsi:type="dcterms:W3CDTF">2023-03-16T18:35:33Z</dcterms:created>
  <dcterms:modified xsi:type="dcterms:W3CDTF">2025-01-18T14:04:32Z</dcterms:modified>
</cp:coreProperties>
</file>